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7725" windowHeight="9525" tabRatio="727"/>
  </bookViews>
  <sheets>
    <sheet name="Для приложения к Договору" sheetId="2" r:id="rId1"/>
    <sheet name="Лист1" sheetId="3" r:id="rId2"/>
  </sheets>
  <definedNames>
    <definedName name="_xlnm.Print_Titles" localSheetId="0">'Для приложения к Договору'!#REF!</definedName>
    <definedName name="_xlnm.Print_Area" localSheetId="0">'Для приложения к Договору'!$A$1:$M$82</definedName>
  </definedNames>
  <calcPr calcId="145621" refMode="R1C1"/>
</workbook>
</file>

<file path=xl/calcChain.xml><?xml version="1.0" encoding="utf-8"?>
<calcChain xmlns="http://schemas.openxmlformats.org/spreadsheetml/2006/main">
  <c r="B67" i="3" l="1"/>
  <c r="O67" i="2"/>
  <c r="P66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23" i="2"/>
  <c r="O18" i="2"/>
  <c r="P18" i="2" s="1"/>
  <c r="O19" i="2"/>
  <c r="O17" i="2"/>
  <c r="P17" i="2" s="1"/>
  <c r="O14" i="2"/>
  <c r="P10" i="2"/>
  <c r="P11" i="2"/>
  <c r="P12" i="2"/>
  <c r="P13" i="2"/>
  <c r="P9" i="2"/>
  <c r="O69" i="2" l="1"/>
  <c r="O20" i="2"/>
  <c r="P19" i="2"/>
  <c r="P67" i="2" l="1"/>
  <c r="P20" i="2" l="1"/>
  <c r="P14" i="2" l="1"/>
</calcChain>
</file>

<file path=xl/sharedStrings.xml><?xml version="1.0" encoding="utf-8"?>
<sst xmlns="http://schemas.openxmlformats.org/spreadsheetml/2006/main" count="78" uniqueCount="30">
  <si>
    <t>№ п/п</t>
  </si>
  <si>
    <t>Количество</t>
  </si>
  <si>
    <t>1</t>
  </si>
  <si>
    <t>Раздел 1. Полы</t>
  </si>
  <si>
    <t>Цена с НДС, руб.</t>
  </si>
  <si>
    <t>Стоимость с НДС, руб.</t>
  </si>
  <si>
    <t>Страна производитель</t>
  </si>
  <si>
    <t>Наименование</t>
  </si>
  <si>
    <t xml:space="preserve">Единица измерения </t>
  </si>
  <si>
    <t>Россия</t>
  </si>
  <si>
    <t>Финляндия</t>
  </si>
  <si>
    <t>в т. ч. НДС 20%</t>
  </si>
  <si>
    <t>в т.ч. НДС 20%</t>
  </si>
  <si>
    <t>ВСЕГО по спецификации</t>
  </si>
  <si>
    <t>Лихтенштейн</t>
  </si>
  <si>
    <t>Италия</t>
  </si>
  <si>
    <t>Швеция</t>
  </si>
  <si>
    <t>Подписи Сторон</t>
  </si>
  <si>
    <t>Покупатель:</t>
  </si>
  <si>
    <t>______________ П.Е. Губин</t>
  </si>
  <si>
    <t>Приложение № 1</t>
  </si>
  <si>
    <t>к Договору поставки № Р1096-УСР-ОКТР/22</t>
  </si>
  <si>
    <t>от «___» ___________  2022 г.</t>
  </si>
  <si>
    <t>Приложение № 5</t>
  </si>
  <si>
    <t>Срок поставки</t>
  </si>
  <si>
    <t>Подрядчик:</t>
  </si>
  <si>
    <t>Генеральный подрядчик:</t>
  </si>
  <si>
    <t>Спецификация передаваемых материалов</t>
  </si>
  <si>
    <t xml:space="preserve">к Договору  № </t>
  </si>
  <si>
    <t xml:space="preserve">___________________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</si>
</sst>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9" formatCode="#,##0.0000000"/>
    <numFmt numFmtId="170" formatCode="#,##0.000000"/>
    <numFmt numFmtId="172" formatCode="#,##0.0000"/>
  </numFmts>
  <fonts count="15" x14ac:knownFonts="1">
    <font>
      <sz val="11"/>
      <name val="Calibri"/>
      <charset val="1"/>
    </font>
    <font>
      <sz val="8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Arial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theme="1"/>
      <name val="Calibri"/>
      <family val="2"/>
      <charset val="204"/>
    </font>
    <font>
      <sz val="12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4" fontId="1" fillId="0" borderId="0" xfId="0" applyNumberFormat="1" applyFont="1" applyFill="1" applyBorder="1" applyAlignment="1" applyProtection="1">
      <alignment vertical="top"/>
    </xf>
    <xf numFmtId="49" fontId="1" fillId="2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" fontId="4" fillId="3" borderId="3" xfId="0" applyNumberFormat="1" applyFont="1" applyFill="1" applyBorder="1" applyAlignment="1" applyProtection="1">
      <alignment vertical="center"/>
    </xf>
    <xf numFmtId="0" fontId="4" fillId="3" borderId="3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>
      <alignment horizontal="left" vertical="top" wrapText="1"/>
    </xf>
    <xf numFmtId="0" fontId="4" fillId="0" borderId="3" xfId="0" applyNumberFormat="1" applyFont="1" applyFill="1" applyBorder="1" applyAlignment="1" applyProtection="1"/>
    <xf numFmtId="4" fontId="4" fillId="0" borderId="3" xfId="0" applyNumberFormat="1" applyFont="1" applyFill="1" applyBorder="1" applyAlignment="1" applyProtection="1">
      <alignment vertical="top"/>
    </xf>
    <xf numFmtId="169" fontId="4" fillId="0" borderId="3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49" fontId="4" fillId="3" borderId="3" xfId="0" applyNumberFormat="1" applyFont="1" applyFill="1" applyBorder="1" applyAlignment="1" applyProtection="1">
      <alignment horizontal="center" vertical="center" wrapText="1"/>
    </xf>
    <xf numFmtId="170" fontId="4" fillId="3" borderId="3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wrapText="1"/>
    </xf>
    <xf numFmtId="0" fontId="4" fillId="0" borderId="3" xfId="0" applyNumberFormat="1" applyFont="1" applyFill="1" applyBorder="1" applyAlignment="1" applyProtection="1">
      <alignment vertical="center"/>
    </xf>
    <xf numFmtId="4" fontId="4" fillId="0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169" fontId="4" fillId="0" borderId="3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center" vertical="center" wrapText="1"/>
    </xf>
    <xf numFmtId="169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4" borderId="3" xfId="0" applyNumberFormat="1" applyFont="1" applyFill="1" applyBorder="1" applyAlignment="1" applyProtection="1">
      <alignment vertical="center"/>
    </xf>
    <xf numFmtId="4" fontId="4" fillId="2" borderId="3" xfId="0" applyNumberFormat="1" applyFont="1" applyFill="1" applyBorder="1" applyAlignment="1" applyProtection="1">
      <alignment vertical="center"/>
    </xf>
    <xf numFmtId="169" fontId="4" fillId="0" borderId="0" xfId="0" applyNumberFormat="1" applyFont="1" applyFill="1" applyBorder="1" applyAlignment="1" applyProtection="1"/>
    <xf numFmtId="49" fontId="4" fillId="5" borderId="3" xfId="0" applyNumberFormat="1" applyFont="1" applyFill="1" applyBorder="1" applyAlignment="1" applyProtection="1"/>
    <xf numFmtId="0" fontId="4" fillId="5" borderId="3" xfId="0" applyNumberFormat="1" applyFont="1" applyFill="1" applyBorder="1" applyAlignment="1" applyProtection="1"/>
    <xf numFmtId="4" fontId="4" fillId="5" borderId="3" xfId="0" applyNumberFormat="1" applyFont="1" applyFill="1" applyBorder="1" applyAlignment="1" applyProtection="1">
      <alignment vertical="top"/>
    </xf>
    <xf numFmtId="169" fontId="4" fillId="5" borderId="3" xfId="0" applyNumberFormat="1" applyFont="1" applyFill="1" applyBorder="1" applyAlignment="1" applyProtection="1"/>
    <xf numFmtId="49" fontId="4" fillId="2" borderId="3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wrapText="1"/>
    </xf>
    <xf numFmtId="4" fontId="4" fillId="5" borderId="3" xfId="0" applyNumberFormat="1" applyFont="1" applyFill="1" applyBorder="1" applyAlignment="1" applyProtection="1">
      <alignment vertical="center"/>
    </xf>
    <xf numFmtId="49" fontId="3" fillId="4" borderId="1" xfId="0" applyNumberFormat="1" applyFont="1" applyFill="1" applyBorder="1" applyAlignment="1" applyProtection="1">
      <alignment horizontal="center" vertical="center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49" fontId="3" fillId="4" borderId="3" xfId="0" applyNumberFormat="1" applyFont="1" applyFill="1" applyBorder="1" applyAlignment="1" applyProtection="1">
      <alignment horizontal="center" vertical="center"/>
    </xf>
    <xf numFmtId="172" fontId="4" fillId="3" borderId="3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Border="1" applyAlignment="1" applyProtection="1"/>
    <xf numFmtId="4" fontId="1" fillId="0" borderId="0" xfId="0" applyNumberFormat="1" applyFont="1" applyFill="1" applyBorder="1" applyAlignment="1" applyProtection="1"/>
    <xf numFmtId="4" fontId="4" fillId="0" borderId="0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Border="1" applyAlignment="1" applyProtection="1">
      <alignment vertical="center"/>
    </xf>
    <xf numFmtId="4" fontId="4" fillId="2" borderId="0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/>
    <xf numFmtId="172" fontId="4" fillId="0" borderId="3" xfId="0" applyNumberFormat="1" applyFont="1" applyFill="1" applyBorder="1" applyAlignment="1" applyProtection="1">
      <alignment horizontal="center" vertical="center" wrapText="1"/>
    </xf>
    <xf numFmtId="172" fontId="4" fillId="2" borderId="3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4" fontId="8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>
      <alignment horizontal="right" vertical="center"/>
    </xf>
    <xf numFmtId="14" fontId="11" fillId="2" borderId="6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" fontId="8" fillId="0" borderId="0" xfId="0" applyNumberFormat="1" applyFont="1" applyFill="1" applyBorder="1" applyAlignment="1" applyProtection="1"/>
    <xf numFmtId="0" fontId="0" fillId="0" borderId="0" xfId="0" applyAlignment="1"/>
    <xf numFmtId="0" fontId="6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>
      <alignment horizontal="center" vertical="center" wrapText="1"/>
    </xf>
    <xf numFmtId="172" fontId="3" fillId="4" borderId="3" xfId="0" applyNumberFormat="1" applyFont="1" applyFill="1" applyBorder="1" applyAlignment="1" applyProtection="1">
      <alignment horizontal="center" vertical="center" wrapText="1"/>
    </xf>
    <xf numFmtId="172" fontId="3" fillId="4" borderId="3" xfId="0" applyNumberFormat="1" applyFont="1" applyFill="1" applyBorder="1" applyAlignment="1" applyProtection="1">
      <alignment horizontal="center" vertical="center"/>
    </xf>
    <xf numFmtId="172" fontId="3" fillId="4" borderId="1" xfId="0" applyNumberFormat="1" applyFont="1" applyFill="1" applyBorder="1" applyAlignment="1" applyProtection="1">
      <alignment horizontal="center" vertical="center"/>
    </xf>
    <xf numFmtId="172" fontId="1" fillId="0" borderId="0" xfId="0" applyNumberFormat="1" applyFont="1" applyFill="1" applyBorder="1" applyAlignment="1" applyProtection="1">
      <alignment horizontal="center" vertical="center"/>
    </xf>
    <xf numFmtId="172" fontId="4" fillId="5" borderId="3" xfId="0" applyNumberFormat="1" applyFont="1" applyFill="1" applyBorder="1" applyAlignment="1" applyProtection="1">
      <alignment horizontal="center" vertical="center"/>
    </xf>
    <xf numFmtId="172" fontId="4" fillId="0" borderId="3" xfId="0" applyNumberFormat="1" applyFont="1" applyFill="1" applyBorder="1" applyAlignment="1" applyProtection="1">
      <alignment horizontal="center" vertical="center"/>
    </xf>
    <xf numFmtId="172" fontId="0" fillId="0" borderId="0" xfId="0" applyNumberFormat="1" applyAlignment="1">
      <alignment horizontal="center" vertical="center"/>
    </xf>
    <xf numFmtId="3" fontId="4" fillId="0" borderId="3" xfId="0" applyNumberFormat="1" applyFont="1" applyFill="1" applyBorder="1" applyAlignment="1" applyProtection="1">
      <alignment horizontal="center" vertical="center" wrapText="1"/>
    </xf>
    <xf numFmtId="4" fontId="14" fillId="0" borderId="0" xfId="0" applyNumberFormat="1" applyFont="1" applyFill="1" applyBorder="1" applyAlignment="1" applyProtection="1">
      <alignment horizontal="righ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6" fillId="0" borderId="0" xfId="0" applyNumberFormat="1" applyFont="1" applyFill="1" applyBorder="1" applyAlignment="1" applyProtection="1"/>
    <xf numFmtId="0" fontId="7" fillId="0" borderId="0" xfId="0" applyFont="1" applyAlignment="1"/>
    <xf numFmtId="0" fontId="0" fillId="0" borderId="0" xfId="0" applyAlignment="1"/>
    <xf numFmtId="4" fontId="8" fillId="0" borderId="0" xfId="0" applyNumberFormat="1" applyFont="1" applyFill="1" applyBorder="1" applyAlignment="1" applyProtection="1"/>
    <xf numFmtId="0" fontId="9" fillId="0" borderId="0" xfId="0" applyFont="1" applyAlignment="1"/>
    <xf numFmtId="49" fontId="4" fillId="2" borderId="3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top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49" fontId="3" fillId="4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49" fontId="3" fillId="4" borderId="4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49" fontId="3" fillId="4" borderId="4" xfId="0" applyNumberFormat="1" applyFont="1" applyFill="1" applyBorder="1" applyAlignment="1" applyProtection="1">
      <alignment horizontal="center" vertical="center" wrapText="1"/>
    </xf>
    <xf numFmtId="0" fontId="2" fillId="5" borderId="3" xfId="0" applyNumberFormat="1" applyFont="1" applyFill="1" applyBorder="1" applyAlignment="1" applyProtection="1">
      <alignment vertical="center"/>
    </xf>
    <xf numFmtId="0" fontId="2" fillId="5" borderId="3" xfId="0" applyFont="1" applyFill="1" applyBorder="1" applyAlignment="1">
      <alignment vertical="center"/>
    </xf>
    <xf numFmtId="0" fontId="4" fillId="0" borderId="3" xfId="0" applyNumberFormat="1" applyFont="1" applyFill="1" applyBorder="1" applyAlignment="1" applyProtection="1"/>
    <xf numFmtId="0" fontId="4" fillId="0" borderId="3" xfId="0" applyFont="1" applyBorder="1" applyAlignment="1"/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1"/>
  <sheetViews>
    <sheetView tabSelected="1" view="pageBreakPreview" zoomScale="70" zoomScaleNormal="70" zoomScaleSheetLayoutView="70" workbookViewId="0">
      <selection activeCell="AO75" sqref="AO75"/>
    </sheetView>
  </sheetViews>
  <sheetFormatPr defaultColWidth="9.140625" defaultRowHeight="10.5" customHeight="1" x14ac:dyDescent="0.2"/>
  <cols>
    <col min="1" max="1" width="8.85546875" style="4" customWidth="1"/>
    <col min="2" max="3" width="10.42578125" style="1" customWidth="1"/>
    <col min="4" max="4" width="18" style="1" customWidth="1"/>
    <col min="5" max="5" width="10.140625" style="1" customWidth="1"/>
    <col min="6" max="6" width="12" style="68" customWidth="1"/>
    <col min="7" max="7" width="1.140625" style="1" hidden="1" customWidth="1"/>
    <col min="8" max="8" width="73.85546875" style="1" hidden="1" customWidth="1"/>
    <col min="9" max="9" width="83.42578125" style="1" hidden="1" customWidth="1"/>
    <col min="10" max="10" width="18.5703125" style="3" customWidth="1"/>
    <col min="11" max="11" width="19.7109375" style="3" customWidth="1"/>
    <col min="12" max="12" width="18.85546875" style="31" customWidth="1"/>
    <col min="13" max="13" width="18.5703125" style="16" hidden="1" customWidth="1"/>
    <col min="14" max="14" width="15.28515625" style="1" hidden="1" customWidth="1"/>
    <col min="15" max="15" width="12.42578125" style="48" hidden="1" customWidth="1"/>
    <col min="16" max="16" width="0" style="1" hidden="1" customWidth="1"/>
    <col min="17" max="17" width="114.5703125" style="2" hidden="1" customWidth="1"/>
    <col min="18" max="22" width="154" style="2" hidden="1" customWidth="1"/>
    <col min="23" max="23" width="34.140625" style="2" hidden="1" customWidth="1"/>
    <col min="24" max="24" width="125" style="2" hidden="1" customWidth="1"/>
    <col min="25" max="28" width="34.140625" style="2" hidden="1" customWidth="1"/>
    <col min="29" max="30" width="125" style="2" hidden="1" customWidth="1"/>
    <col min="31" max="36" width="91.85546875" style="2" hidden="1" customWidth="1"/>
    <col min="37" max="38" width="9.140625" style="1"/>
    <col min="39" max="39" width="17.42578125" style="1" customWidth="1"/>
    <col min="40" max="16384" width="9.140625" style="1"/>
  </cols>
  <sheetData>
    <row r="1" spans="1:36" ht="18" customHeight="1" x14ac:dyDescent="0.2">
      <c r="L1" s="73" t="s">
        <v>23</v>
      </c>
      <c r="M1" s="57"/>
    </row>
    <row r="2" spans="1:36" ht="13.5" customHeight="1" x14ac:dyDescent="0.2">
      <c r="L2" s="73" t="s">
        <v>28</v>
      </c>
      <c r="M2" s="57"/>
    </row>
    <row r="3" spans="1:36" ht="18" customHeight="1" x14ac:dyDescent="0.2">
      <c r="L3" s="73" t="s">
        <v>22</v>
      </c>
      <c r="M3" s="57"/>
    </row>
    <row r="4" spans="1:36" ht="36.75" customHeight="1" x14ac:dyDescent="0.2">
      <c r="B4" s="74" t="s">
        <v>27</v>
      </c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36" s="28" customFormat="1" ht="45" customHeight="1" x14ac:dyDescent="0.25">
      <c r="A5" s="6" t="s">
        <v>0</v>
      </c>
      <c r="B5" s="93" t="s">
        <v>7</v>
      </c>
      <c r="C5" s="93"/>
      <c r="D5" s="93"/>
      <c r="E5" s="25" t="s">
        <v>8</v>
      </c>
      <c r="F5" s="53" t="s">
        <v>1</v>
      </c>
      <c r="G5" s="25"/>
      <c r="H5" s="25"/>
      <c r="I5" s="25"/>
      <c r="J5" s="26" t="s">
        <v>4</v>
      </c>
      <c r="K5" s="26" t="s">
        <v>5</v>
      </c>
      <c r="L5" s="27" t="s">
        <v>24</v>
      </c>
      <c r="M5" s="37" t="s">
        <v>6</v>
      </c>
      <c r="O5" s="49"/>
    </row>
    <row r="6" spans="1:36" s="28" customFormat="1" ht="14.25" customHeight="1" x14ac:dyDescent="0.25">
      <c r="A6" s="6" t="s">
        <v>2</v>
      </c>
      <c r="B6" s="88">
        <v>2</v>
      </c>
      <c r="C6" s="89"/>
      <c r="D6" s="90"/>
      <c r="E6" s="64">
        <v>3</v>
      </c>
      <c r="F6" s="72">
        <v>4</v>
      </c>
      <c r="G6" s="72"/>
      <c r="H6" s="72"/>
      <c r="I6" s="72"/>
      <c r="J6" s="72">
        <v>5</v>
      </c>
      <c r="K6" s="72">
        <v>6</v>
      </c>
      <c r="L6" s="72">
        <v>7</v>
      </c>
      <c r="M6" s="64"/>
      <c r="O6" s="49"/>
    </row>
    <row r="7" spans="1:36" s="10" customFormat="1" ht="18" customHeight="1" x14ac:dyDescent="0.25">
      <c r="A7" s="96"/>
      <c r="B7" s="89"/>
      <c r="C7" s="89"/>
      <c r="D7" s="89"/>
      <c r="E7" s="90"/>
      <c r="F7" s="65"/>
      <c r="G7" s="44"/>
      <c r="H7" s="44"/>
      <c r="I7" s="44"/>
      <c r="J7" s="44"/>
      <c r="K7" s="44"/>
      <c r="L7" s="44"/>
      <c r="M7" s="29"/>
      <c r="O7" s="50"/>
      <c r="U7" s="5" t="s">
        <v>3</v>
      </c>
    </row>
    <row r="8" spans="1:36" s="16" customFormat="1" ht="23.25" customHeight="1" x14ac:dyDescent="0.2">
      <c r="A8" s="94"/>
      <c r="B8" s="87"/>
      <c r="C8" s="87"/>
      <c r="D8" s="87"/>
      <c r="E8" s="95"/>
      <c r="F8" s="66"/>
      <c r="G8" s="45"/>
      <c r="H8" s="45"/>
      <c r="I8" s="45"/>
      <c r="J8" s="45"/>
      <c r="K8" s="45"/>
      <c r="L8" s="45"/>
      <c r="M8" s="45"/>
      <c r="O8" s="47"/>
    </row>
    <row r="9" spans="1:36" s="16" customFormat="1" ht="63.75" customHeight="1" x14ac:dyDescent="0.2">
      <c r="A9" s="6"/>
      <c r="B9" s="83"/>
      <c r="C9" s="83"/>
      <c r="D9" s="83"/>
      <c r="E9" s="7"/>
      <c r="F9" s="53"/>
      <c r="G9" s="20"/>
      <c r="H9" s="20"/>
      <c r="I9" s="20"/>
      <c r="J9" s="21"/>
      <c r="K9" s="21"/>
      <c r="L9" s="58"/>
      <c r="M9" s="22" t="s">
        <v>9</v>
      </c>
      <c r="O9" s="47">
        <v>129535.74</v>
      </c>
      <c r="P9" s="47">
        <f>K9-O9</f>
        <v>-129535.74</v>
      </c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</row>
    <row r="10" spans="1:36" s="16" customFormat="1" ht="59.25" customHeight="1" x14ac:dyDescent="0.2">
      <c r="A10" s="6"/>
      <c r="B10" s="83"/>
      <c r="C10" s="83"/>
      <c r="D10" s="83"/>
      <c r="E10" s="7"/>
      <c r="F10" s="53"/>
      <c r="G10" s="20"/>
      <c r="H10" s="20"/>
      <c r="I10" s="20"/>
      <c r="J10" s="21"/>
      <c r="K10" s="21"/>
      <c r="L10" s="58"/>
      <c r="M10" s="22" t="s">
        <v>9</v>
      </c>
      <c r="O10" s="47">
        <v>2629.79</v>
      </c>
      <c r="P10" s="47">
        <f t="shared" ref="P10:P14" si="0">K10-O10</f>
        <v>-2629.79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</row>
    <row r="11" spans="1:36" s="16" customFormat="1" ht="52.5" customHeight="1" x14ac:dyDescent="0.2">
      <c r="A11" s="6"/>
      <c r="B11" s="83"/>
      <c r="C11" s="83"/>
      <c r="D11" s="83"/>
      <c r="E11" s="7"/>
      <c r="F11" s="53"/>
      <c r="G11" s="20"/>
      <c r="H11" s="20"/>
      <c r="I11" s="20"/>
      <c r="J11" s="21"/>
      <c r="K11" s="21"/>
      <c r="L11" s="58"/>
      <c r="M11" s="22" t="s">
        <v>9</v>
      </c>
      <c r="O11" s="47">
        <v>1198925.6400000001</v>
      </c>
      <c r="P11" s="47">
        <f t="shared" si="0"/>
        <v>-1198925.6400000001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</row>
    <row r="12" spans="1:36" s="16" customFormat="1" ht="68.25" customHeight="1" x14ac:dyDescent="0.2">
      <c r="A12" s="6"/>
      <c r="B12" s="83"/>
      <c r="C12" s="83"/>
      <c r="D12" s="83"/>
      <c r="E12" s="7"/>
      <c r="F12" s="53"/>
      <c r="G12" s="20"/>
      <c r="H12" s="20"/>
      <c r="I12" s="20"/>
      <c r="J12" s="21"/>
      <c r="K12" s="21"/>
      <c r="L12" s="58"/>
      <c r="M12" s="22" t="s">
        <v>10</v>
      </c>
      <c r="O12" s="47">
        <v>593228.26</v>
      </c>
      <c r="P12" s="47">
        <f t="shared" si="0"/>
        <v>-593228.26</v>
      </c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</row>
    <row r="13" spans="1:36" s="16" customFormat="1" ht="39" customHeight="1" x14ac:dyDescent="0.2">
      <c r="A13" s="6"/>
      <c r="B13" s="83"/>
      <c r="C13" s="83"/>
      <c r="D13" s="83"/>
      <c r="E13" s="7"/>
      <c r="F13" s="53"/>
      <c r="G13" s="20"/>
      <c r="H13" s="20"/>
      <c r="I13" s="20"/>
      <c r="J13" s="21"/>
      <c r="K13" s="21"/>
      <c r="L13" s="58"/>
      <c r="M13" s="22" t="s">
        <v>9</v>
      </c>
      <c r="O13" s="47">
        <v>78326.61</v>
      </c>
      <c r="P13" s="47">
        <f t="shared" si="0"/>
        <v>-78326.61</v>
      </c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</row>
    <row r="14" spans="1:36" s="16" customFormat="1" ht="22.5" customHeight="1" x14ac:dyDescent="0.2">
      <c r="A14" s="17"/>
      <c r="B14" s="91"/>
      <c r="C14" s="91"/>
      <c r="D14" s="91"/>
      <c r="E14" s="17"/>
      <c r="F14" s="46"/>
      <c r="G14" s="9"/>
      <c r="H14" s="9"/>
      <c r="I14" s="9"/>
      <c r="J14" s="8"/>
      <c r="K14" s="8"/>
      <c r="L14" s="18"/>
      <c r="M14" s="9"/>
      <c r="O14" s="47">
        <f>O9+O10+O11+O12+O13</f>
        <v>2002646.0400000003</v>
      </c>
      <c r="P14" s="47">
        <f t="shared" si="0"/>
        <v>-2002646.0400000003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6" s="16" customFormat="1" ht="21" customHeight="1" x14ac:dyDescent="0.2">
      <c r="A15" s="11"/>
      <c r="B15" s="82"/>
      <c r="C15" s="82"/>
      <c r="D15" s="82"/>
      <c r="E15" s="12"/>
      <c r="F15" s="53"/>
      <c r="G15" s="13"/>
      <c r="H15" s="13"/>
      <c r="I15" s="13"/>
      <c r="J15" s="14"/>
      <c r="K15" s="14"/>
      <c r="L15" s="15"/>
      <c r="M15" s="13"/>
      <c r="O15" s="47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s="16" customFormat="1" ht="26.25" customHeight="1" x14ac:dyDescent="0.2">
      <c r="A16" s="86"/>
      <c r="B16" s="87"/>
      <c r="C16" s="87"/>
      <c r="D16" s="87"/>
      <c r="E16" s="87"/>
      <c r="F16" s="67"/>
      <c r="G16" s="43"/>
      <c r="H16" s="43"/>
      <c r="I16" s="43"/>
      <c r="J16" s="43"/>
      <c r="K16" s="43"/>
      <c r="L16" s="43"/>
      <c r="M16" s="43"/>
      <c r="O16" s="47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</row>
    <row r="17" spans="1:36" s="16" customFormat="1" ht="27.75" customHeight="1" x14ac:dyDescent="0.2">
      <c r="A17" s="6"/>
      <c r="B17" s="83"/>
      <c r="C17" s="83"/>
      <c r="D17" s="83"/>
      <c r="E17" s="7"/>
      <c r="F17" s="53"/>
      <c r="G17" s="20"/>
      <c r="H17" s="20"/>
      <c r="I17" s="20"/>
      <c r="J17" s="21"/>
      <c r="K17" s="21"/>
      <c r="L17" s="58"/>
      <c r="M17" s="20" t="s">
        <v>9</v>
      </c>
      <c r="O17" s="47">
        <f>F17*J17</f>
        <v>0</v>
      </c>
      <c r="P17" s="47">
        <f>K17-O17</f>
        <v>0</v>
      </c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1:36" s="16" customFormat="1" ht="22.5" customHeight="1" x14ac:dyDescent="0.2">
      <c r="A18" s="6"/>
      <c r="B18" s="83"/>
      <c r="C18" s="83"/>
      <c r="D18" s="83"/>
      <c r="E18" s="7"/>
      <c r="F18" s="53"/>
      <c r="G18" s="20"/>
      <c r="H18" s="20"/>
      <c r="I18" s="20"/>
      <c r="J18" s="21"/>
      <c r="K18" s="21"/>
      <c r="L18" s="58"/>
      <c r="M18" s="20" t="s">
        <v>14</v>
      </c>
      <c r="O18" s="47">
        <f t="shared" ref="O18:O19" si="1">F18*J18</f>
        <v>0</v>
      </c>
      <c r="P18" s="47">
        <f t="shared" ref="P18:P20" si="2">K18-O18</f>
        <v>0</v>
      </c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</row>
    <row r="19" spans="1:36" s="16" customFormat="1" ht="23.25" customHeight="1" x14ac:dyDescent="0.2">
      <c r="A19" s="6"/>
      <c r="B19" s="83"/>
      <c r="C19" s="83"/>
      <c r="D19" s="83"/>
      <c r="E19" s="7"/>
      <c r="F19" s="53"/>
      <c r="G19" s="20"/>
      <c r="H19" s="20"/>
      <c r="I19" s="20"/>
      <c r="J19" s="21"/>
      <c r="K19" s="21"/>
      <c r="L19" s="58"/>
      <c r="M19" s="20" t="s">
        <v>14</v>
      </c>
      <c r="O19" s="47">
        <f t="shared" si="1"/>
        <v>0</v>
      </c>
      <c r="P19" s="47">
        <f t="shared" si="2"/>
        <v>0</v>
      </c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</row>
    <row r="20" spans="1:36" s="16" customFormat="1" ht="22.5" customHeight="1" x14ac:dyDescent="0.2">
      <c r="A20" s="17"/>
      <c r="B20" s="91"/>
      <c r="C20" s="91"/>
      <c r="D20" s="91"/>
      <c r="E20" s="17"/>
      <c r="F20" s="46"/>
      <c r="G20" s="9"/>
      <c r="H20" s="9"/>
      <c r="I20" s="9"/>
      <c r="J20" s="8"/>
      <c r="K20" s="8"/>
      <c r="L20" s="18"/>
      <c r="M20" s="9"/>
      <c r="O20" s="47">
        <f>O17+O18+O19</f>
        <v>0</v>
      </c>
      <c r="P20" s="47">
        <f t="shared" si="2"/>
        <v>0</v>
      </c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1:36" s="16" customFormat="1" ht="22.5" customHeight="1" x14ac:dyDescent="0.2">
      <c r="A21" s="22"/>
      <c r="B21" s="92"/>
      <c r="C21" s="92"/>
      <c r="D21" s="92"/>
      <c r="E21" s="23"/>
      <c r="F21" s="53"/>
      <c r="G21" s="20"/>
      <c r="H21" s="20"/>
      <c r="I21" s="20"/>
      <c r="J21" s="21"/>
      <c r="K21" s="21"/>
      <c r="L21" s="24"/>
      <c r="M21" s="20"/>
      <c r="O21" s="47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1:36" s="16" customFormat="1" ht="22.5" customHeight="1" x14ac:dyDescent="0.2">
      <c r="A22" s="86"/>
      <c r="B22" s="87"/>
      <c r="C22" s="87"/>
      <c r="D22" s="87"/>
      <c r="E22" s="87"/>
      <c r="F22" s="67"/>
      <c r="G22" s="43"/>
      <c r="H22" s="43"/>
      <c r="I22" s="43"/>
      <c r="J22" s="43"/>
      <c r="K22" s="43"/>
      <c r="L22" s="43"/>
      <c r="M22" s="43"/>
      <c r="O22" s="47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</row>
    <row r="23" spans="1:36" s="40" customFormat="1" ht="47.25" customHeight="1" x14ac:dyDescent="0.2">
      <c r="A23" s="6"/>
      <c r="B23" s="83"/>
      <c r="C23" s="83"/>
      <c r="D23" s="83"/>
      <c r="E23" s="7"/>
      <c r="F23" s="53"/>
      <c r="G23" s="20"/>
      <c r="H23" s="20"/>
      <c r="I23" s="20"/>
      <c r="J23" s="21"/>
      <c r="K23" s="21"/>
      <c r="L23" s="58"/>
      <c r="M23" s="20" t="s">
        <v>15</v>
      </c>
      <c r="N23" s="51"/>
      <c r="O23" s="51">
        <v>206353.69999999998</v>
      </c>
      <c r="P23" s="51">
        <f>K23-O23</f>
        <v>-206353.69999999998</v>
      </c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</row>
    <row r="24" spans="1:36" s="16" customFormat="1" ht="48.75" customHeight="1" x14ac:dyDescent="0.2">
      <c r="A24" s="6"/>
      <c r="B24" s="81"/>
      <c r="C24" s="81"/>
      <c r="D24" s="81"/>
      <c r="E24" s="6"/>
      <c r="F24" s="54"/>
      <c r="G24" s="22"/>
      <c r="H24" s="22"/>
      <c r="I24" s="22"/>
      <c r="J24" s="30"/>
      <c r="K24" s="30"/>
      <c r="L24" s="58"/>
      <c r="M24" s="20" t="s">
        <v>9</v>
      </c>
      <c r="N24" s="51"/>
      <c r="O24" s="51">
        <v>51171.4</v>
      </c>
      <c r="P24" s="51">
        <f t="shared" ref="P24:P67" si="3">K24-O24</f>
        <v>-51171.4</v>
      </c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</row>
    <row r="25" spans="1:36" s="16" customFormat="1" ht="53.25" customHeight="1" x14ac:dyDescent="0.2">
      <c r="A25" s="6"/>
      <c r="B25" s="81"/>
      <c r="C25" s="81"/>
      <c r="D25" s="81"/>
      <c r="E25" s="6"/>
      <c r="F25" s="54"/>
      <c r="G25" s="22"/>
      <c r="H25" s="22"/>
      <c r="I25" s="22"/>
      <c r="J25" s="30"/>
      <c r="K25" s="30"/>
      <c r="L25" s="58"/>
      <c r="M25" s="20" t="s">
        <v>9</v>
      </c>
      <c r="N25" s="51"/>
      <c r="O25" s="51">
        <v>44623.6</v>
      </c>
      <c r="P25" s="51">
        <f t="shared" si="3"/>
        <v>-44623.6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</row>
    <row r="26" spans="1:36" s="16" customFormat="1" ht="60" customHeight="1" x14ac:dyDescent="0.2">
      <c r="A26" s="6"/>
      <c r="B26" s="81"/>
      <c r="C26" s="81"/>
      <c r="D26" s="81"/>
      <c r="E26" s="6"/>
      <c r="F26" s="54"/>
      <c r="G26" s="22"/>
      <c r="H26" s="22"/>
      <c r="I26" s="22"/>
      <c r="J26" s="30"/>
      <c r="K26" s="30"/>
      <c r="L26" s="58"/>
      <c r="M26" s="20" t="s">
        <v>9</v>
      </c>
      <c r="N26" s="51"/>
      <c r="O26" s="51">
        <v>52102.400000000001</v>
      </c>
      <c r="P26" s="51">
        <f t="shared" si="3"/>
        <v>-52102.400000000001</v>
      </c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</row>
    <row r="27" spans="1:36" s="16" customFormat="1" ht="51" customHeight="1" x14ac:dyDescent="0.2">
      <c r="A27" s="6"/>
      <c r="B27" s="81"/>
      <c r="C27" s="81"/>
      <c r="D27" s="81"/>
      <c r="E27" s="7"/>
      <c r="F27" s="53"/>
      <c r="G27" s="20"/>
      <c r="H27" s="20"/>
      <c r="I27" s="20"/>
      <c r="J27" s="21"/>
      <c r="K27" s="21"/>
      <c r="L27" s="58"/>
      <c r="M27" s="20" t="s">
        <v>9</v>
      </c>
      <c r="N27" s="51"/>
      <c r="O27" s="51">
        <v>1874228.93</v>
      </c>
      <c r="P27" s="51">
        <f t="shared" si="3"/>
        <v>-1874228.93</v>
      </c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</row>
    <row r="28" spans="1:36" s="16" customFormat="1" ht="48" customHeight="1" x14ac:dyDescent="0.2">
      <c r="A28" s="6"/>
      <c r="B28" s="81"/>
      <c r="C28" s="81"/>
      <c r="D28" s="81"/>
      <c r="E28" s="7"/>
      <c r="F28" s="53"/>
      <c r="G28" s="20"/>
      <c r="H28" s="20"/>
      <c r="I28" s="20"/>
      <c r="J28" s="21"/>
      <c r="K28" s="21"/>
      <c r="L28" s="58"/>
      <c r="M28" s="20" t="s">
        <v>9</v>
      </c>
      <c r="N28" s="51"/>
      <c r="O28" s="51">
        <v>294792.53999999998</v>
      </c>
      <c r="P28" s="51">
        <f t="shared" si="3"/>
        <v>-294792.53999999998</v>
      </c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</row>
    <row r="29" spans="1:36" s="16" customFormat="1" ht="52.5" customHeight="1" x14ac:dyDescent="0.2">
      <c r="A29" s="6"/>
      <c r="B29" s="81"/>
      <c r="C29" s="81"/>
      <c r="D29" s="81"/>
      <c r="E29" s="7"/>
      <c r="F29" s="53"/>
      <c r="G29" s="20"/>
      <c r="H29" s="20"/>
      <c r="I29" s="20"/>
      <c r="J29" s="21"/>
      <c r="K29" s="21"/>
      <c r="L29" s="58"/>
      <c r="M29" s="20" t="s">
        <v>9</v>
      </c>
      <c r="N29" s="51"/>
      <c r="O29" s="51">
        <v>140121.48000000001</v>
      </c>
      <c r="P29" s="51">
        <f t="shared" si="3"/>
        <v>-140121.48000000001</v>
      </c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</row>
    <row r="30" spans="1:36" s="16" customFormat="1" ht="43.5" customHeight="1" x14ac:dyDescent="0.2">
      <c r="A30" s="6"/>
      <c r="B30" s="81"/>
      <c r="C30" s="81"/>
      <c r="D30" s="81"/>
      <c r="E30" s="7"/>
      <c r="F30" s="53"/>
      <c r="G30" s="20"/>
      <c r="H30" s="20"/>
      <c r="I30" s="20"/>
      <c r="J30" s="21"/>
      <c r="K30" s="21"/>
      <c r="L30" s="58"/>
      <c r="M30" s="20" t="s">
        <v>9</v>
      </c>
      <c r="N30" s="51"/>
      <c r="O30" s="51">
        <v>13542.8</v>
      </c>
      <c r="P30" s="51">
        <f t="shared" si="3"/>
        <v>-13542.8</v>
      </c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</row>
    <row r="31" spans="1:36" s="16" customFormat="1" ht="43.5" customHeight="1" x14ac:dyDescent="0.2">
      <c r="A31" s="6"/>
      <c r="B31" s="81"/>
      <c r="C31" s="81"/>
      <c r="D31" s="81"/>
      <c r="E31" s="7"/>
      <c r="F31" s="53"/>
      <c r="G31" s="20"/>
      <c r="H31" s="20"/>
      <c r="I31" s="20"/>
      <c r="J31" s="21"/>
      <c r="K31" s="21"/>
      <c r="L31" s="58"/>
      <c r="M31" s="20" t="s">
        <v>9</v>
      </c>
      <c r="N31" s="51"/>
      <c r="O31" s="51">
        <v>164848.80000000002</v>
      </c>
      <c r="P31" s="51">
        <f t="shared" si="3"/>
        <v>-164848.80000000002</v>
      </c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</row>
    <row r="32" spans="1:36" s="16" customFormat="1" ht="43.5" customHeight="1" x14ac:dyDescent="0.2">
      <c r="A32" s="6"/>
      <c r="B32" s="83"/>
      <c r="C32" s="83"/>
      <c r="D32" s="83"/>
      <c r="E32" s="7"/>
      <c r="F32" s="53"/>
      <c r="G32" s="20"/>
      <c r="H32" s="20"/>
      <c r="I32" s="20"/>
      <c r="J32" s="21"/>
      <c r="K32" s="21"/>
      <c r="L32" s="58"/>
      <c r="M32" s="20" t="s">
        <v>9</v>
      </c>
      <c r="N32" s="51"/>
      <c r="O32" s="51">
        <v>9107.44</v>
      </c>
      <c r="P32" s="51">
        <f t="shared" si="3"/>
        <v>-9107.44</v>
      </c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</row>
    <row r="33" spans="1:36" s="16" customFormat="1" ht="40.5" customHeight="1" x14ac:dyDescent="0.2">
      <c r="A33" s="6"/>
      <c r="B33" s="83"/>
      <c r="C33" s="83"/>
      <c r="D33" s="83"/>
      <c r="E33" s="7"/>
      <c r="F33" s="53"/>
      <c r="G33" s="20"/>
      <c r="H33" s="20"/>
      <c r="I33" s="20"/>
      <c r="J33" s="21"/>
      <c r="K33" s="21"/>
      <c r="L33" s="58"/>
      <c r="M33" s="20" t="s">
        <v>9</v>
      </c>
      <c r="N33" s="51"/>
      <c r="O33" s="51">
        <v>46707</v>
      </c>
      <c r="P33" s="51">
        <f t="shared" si="3"/>
        <v>-46707</v>
      </c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</row>
    <row r="34" spans="1:36" s="16" customFormat="1" ht="41.25" customHeight="1" x14ac:dyDescent="0.2">
      <c r="A34" s="6"/>
      <c r="B34" s="83"/>
      <c r="C34" s="83"/>
      <c r="D34" s="83"/>
      <c r="E34" s="7"/>
      <c r="F34" s="53"/>
      <c r="G34" s="20"/>
      <c r="H34" s="20"/>
      <c r="I34" s="20"/>
      <c r="J34" s="21"/>
      <c r="K34" s="21"/>
      <c r="L34" s="58"/>
      <c r="M34" s="20" t="s">
        <v>9</v>
      </c>
      <c r="N34" s="51"/>
      <c r="O34" s="51">
        <v>14345.91</v>
      </c>
      <c r="P34" s="51">
        <f t="shared" si="3"/>
        <v>-14345.91</v>
      </c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</row>
    <row r="35" spans="1:36" s="16" customFormat="1" ht="52.5" customHeight="1" x14ac:dyDescent="0.2">
      <c r="A35" s="6"/>
      <c r="B35" s="83"/>
      <c r="C35" s="83"/>
      <c r="D35" s="83"/>
      <c r="E35" s="7"/>
      <c r="F35" s="53"/>
      <c r="G35" s="20"/>
      <c r="H35" s="20"/>
      <c r="I35" s="20"/>
      <c r="J35" s="21"/>
      <c r="K35" s="21"/>
      <c r="L35" s="58"/>
      <c r="M35" s="20" t="s">
        <v>9</v>
      </c>
      <c r="N35" s="51"/>
      <c r="O35" s="51">
        <v>26626.46</v>
      </c>
      <c r="P35" s="51">
        <f t="shared" si="3"/>
        <v>-26626.46</v>
      </c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</row>
    <row r="36" spans="1:36" s="16" customFormat="1" ht="41.25" customHeight="1" x14ac:dyDescent="0.2">
      <c r="A36" s="6"/>
      <c r="B36" s="83"/>
      <c r="C36" s="83"/>
      <c r="D36" s="83"/>
      <c r="E36" s="7"/>
      <c r="F36" s="53"/>
      <c r="G36" s="20"/>
      <c r="H36" s="20"/>
      <c r="I36" s="20"/>
      <c r="J36" s="21"/>
      <c r="K36" s="21"/>
      <c r="L36" s="58"/>
      <c r="M36" s="20" t="s">
        <v>9</v>
      </c>
      <c r="N36" s="51"/>
      <c r="O36" s="51">
        <v>2800.34</v>
      </c>
      <c r="P36" s="51">
        <f t="shared" si="3"/>
        <v>-2800.34</v>
      </c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</row>
    <row r="37" spans="1:36" s="16" customFormat="1" ht="45.75" customHeight="1" x14ac:dyDescent="0.2">
      <c r="A37" s="6"/>
      <c r="B37" s="83"/>
      <c r="C37" s="83"/>
      <c r="D37" s="83"/>
      <c r="E37" s="7"/>
      <c r="F37" s="53"/>
      <c r="G37" s="20"/>
      <c r="H37" s="20"/>
      <c r="I37" s="20"/>
      <c r="J37" s="21"/>
      <c r="K37" s="21"/>
      <c r="L37" s="58"/>
      <c r="M37" s="20" t="s">
        <v>9</v>
      </c>
      <c r="N37" s="51"/>
      <c r="O37" s="51">
        <v>2520.85</v>
      </c>
      <c r="P37" s="51">
        <f t="shared" si="3"/>
        <v>-2520.85</v>
      </c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</row>
    <row r="38" spans="1:36" s="16" customFormat="1" ht="39.75" customHeight="1" x14ac:dyDescent="0.2">
      <c r="A38" s="6"/>
      <c r="B38" s="83"/>
      <c r="C38" s="83"/>
      <c r="D38" s="83"/>
      <c r="E38" s="7"/>
      <c r="F38" s="53"/>
      <c r="G38" s="20"/>
      <c r="H38" s="20"/>
      <c r="I38" s="20"/>
      <c r="J38" s="21"/>
      <c r="K38" s="21"/>
      <c r="L38" s="58"/>
      <c r="M38" s="20" t="s">
        <v>9</v>
      </c>
      <c r="N38" s="51"/>
      <c r="O38" s="51">
        <v>1207.1400000000001</v>
      </c>
      <c r="P38" s="51">
        <f t="shared" si="3"/>
        <v>-1207.1400000000001</v>
      </c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</row>
    <row r="39" spans="1:36" s="16" customFormat="1" ht="39.75" customHeight="1" x14ac:dyDescent="0.2">
      <c r="A39" s="6"/>
      <c r="B39" s="83"/>
      <c r="C39" s="83"/>
      <c r="D39" s="83"/>
      <c r="E39" s="7"/>
      <c r="F39" s="53"/>
      <c r="G39" s="20"/>
      <c r="H39" s="20"/>
      <c r="I39" s="20"/>
      <c r="J39" s="21"/>
      <c r="K39" s="21"/>
      <c r="L39" s="58"/>
      <c r="M39" s="20" t="s">
        <v>9</v>
      </c>
      <c r="N39" s="51"/>
      <c r="O39" s="51">
        <v>8242.44</v>
      </c>
      <c r="P39" s="51">
        <f t="shared" si="3"/>
        <v>-8242.44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</row>
    <row r="40" spans="1:36" s="16" customFormat="1" ht="42.75" customHeight="1" x14ac:dyDescent="0.2">
      <c r="A40" s="6"/>
      <c r="B40" s="83"/>
      <c r="C40" s="83"/>
      <c r="D40" s="83"/>
      <c r="E40" s="7"/>
      <c r="F40" s="53"/>
      <c r="G40" s="20"/>
      <c r="H40" s="20"/>
      <c r="I40" s="20"/>
      <c r="J40" s="21"/>
      <c r="K40" s="21"/>
      <c r="L40" s="58"/>
      <c r="M40" s="20" t="s">
        <v>9</v>
      </c>
      <c r="N40" s="51"/>
      <c r="O40" s="51">
        <v>3568.58</v>
      </c>
      <c r="P40" s="51">
        <f t="shared" si="3"/>
        <v>-3568.58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</row>
    <row r="41" spans="1:36" s="16" customFormat="1" ht="41.25" customHeight="1" x14ac:dyDescent="0.2">
      <c r="A41" s="6"/>
      <c r="B41" s="81"/>
      <c r="C41" s="81"/>
      <c r="D41" s="81"/>
      <c r="E41" s="6"/>
      <c r="F41" s="54"/>
      <c r="G41" s="22"/>
      <c r="H41" s="22"/>
      <c r="I41" s="22"/>
      <c r="J41" s="30"/>
      <c r="K41" s="30"/>
      <c r="L41" s="58"/>
      <c r="M41" s="11" t="s">
        <v>16</v>
      </c>
      <c r="N41" s="51"/>
      <c r="O41" s="51">
        <v>69449.53</v>
      </c>
      <c r="P41" s="51">
        <f t="shared" si="3"/>
        <v>-69449.53</v>
      </c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</row>
    <row r="42" spans="1:36" s="16" customFormat="1" ht="33" customHeight="1" x14ac:dyDescent="0.2">
      <c r="A42" s="6"/>
      <c r="B42" s="81"/>
      <c r="C42" s="81"/>
      <c r="D42" s="81"/>
      <c r="E42" s="6"/>
      <c r="F42" s="54"/>
      <c r="G42" s="22"/>
      <c r="H42" s="22"/>
      <c r="I42" s="22"/>
      <c r="J42" s="30"/>
      <c r="K42" s="30"/>
      <c r="L42" s="58"/>
      <c r="M42" s="20" t="s">
        <v>9</v>
      </c>
      <c r="N42" s="51"/>
      <c r="O42" s="51">
        <v>8783.91</v>
      </c>
      <c r="P42" s="51">
        <f t="shared" si="3"/>
        <v>-8783.91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</row>
    <row r="43" spans="1:36" s="16" customFormat="1" ht="43.5" customHeight="1" x14ac:dyDescent="0.2">
      <c r="A43" s="6"/>
      <c r="B43" s="81"/>
      <c r="C43" s="81"/>
      <c r="D43" s="81"/>
      <c r="E43" s="6"/>
      <c r="F43" s="54"/>
      <c r="G43" s="22"/>
      <c r="H43" s="22"/>
      <c r="I43" s="22"/>
      <c r="J43" s="30"/>
      <c r="K43" s="30"/>
      <c r="L43" s="58"/>
      <c r="M43" s="20" t="s">
        <v>9</v>
      </c>
      <c r="N43" s="51"/>
      <c r="O43" s="51">
        <v>37204.400000000001</v>
      </c>
      <c r="P43" s="51">
        <f t="shared" si="3"/>
        <v>-37204.400000000001</v>
      </c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</row>
    <row r="44" spans="1:36" s="16" customFormat="1" ht="33" customHeight="1" x14ac:dyDescent="0.2">
      <c r="A44" s="6"/>
      <c r="B44" s="81"/>
      <c r="C44" s="81"/>
      <c r="D44" s="81"/>
      <c r="E44" s="6"/>
      <c r="F44" s="54"/>
      <c r="G44" s="22"/>
      <c r="H44" s="22"/>
      <c r="I44" s="22"/>
      <c r="J44" s="30"/>
      <c r="K44" s="30"/>
      <c r="L44" s="58"/>
      <c r="M44" s="20" t="s">
        <v>9</v>
      </c>
      <c r="N44" s="51"/>
      <c r="O44" s="51">
        <v>9754.2199999999993</v>
      </c>
      <c r="P44" s="51">
        <f t="shared" si="3"/>
        <v>-9754.2199999999993</v>
      </c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</row>
    <row r="45" spans="1:36" s="16" customFormat="1" ht="33" customHeight="1" x14ac:dyDescent="0.2">
      <c r="A45" s="6"/>
      <c r="B45" s="83"/>
      <c r="C45" s="83"/>
      <c r="D45" s="83"/>
      <c r="E45" s="7"/>
      <c r="F45" s="53"/>
      <c r="G45" s="20"/>
      <c r="H45" s="20"/>
      <c r="I45" s="20"/>
      <c r="J45" s="21"/>
      <c r="K45" s="21"/>
      <c r="L45" s="58"/>
      <c r="M45" s="20" t="s">
        <v>9</v>
      </c>
      <c r="N45" s="51"/>
      <c r="O45" s="51">
        <v>4441.2</v>
      </c>
      <c r="P45" s="51">
        <f t="shared" si="3"/>
        <v>-4441.2</v>
      </c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</row>
    <row r="46" spans="1:36" s="16" customFormat="1" ht="33" customHeight="1" x14ac:dyDescent="0.2">
      <c r="A46" s="6"/>
      <c r="B46" s="83"/>
      <c r="C46" s="83"/>
      <c r="D46" s="83"/>
      <c r="E46" s="7"/>
      <c r="F46" s="53"/>
      <c r="G46" s="20"/>
      <c r="H46" s="20"/>
      <c r="I46" s="20"/>
      <c r="J46" s="21"/>
      <c r="K46" s="21"/>
      <c r="L46" s="58"/>
      <c r="M46" s="20" t="s">
        <v>9</v>
      </c>
      <c r="N46" s="51"/>
      <c r="O46" s="51">
        <v>6137.77</v>
      </c>
      <c r="P46" s="51">
        <f t="shared" si="3"/>
        <v>-6137.77</v>
      </c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</row>
    <row r="47" spans="1:36" ht="33" customHeight="1" x14ac:dyDescent="0.2">
      <c r="A47" s="6"/>
      <c r="B47" s="81"/>
      <c r="C47" s="81"/>
      <c r="D47" s="81"/>
      <c r="E47" s="6"/>
      <c r="F47" s="54"/>
      <c r="G47" s="22"/>
      <c r="H47" s="22"/>
      <c r="I47" s="22"/>
      <c r="J47" s="30"/>
      <c r="K47" s="30"/>
      <c r="L47" s="58"/>
      <c r="M47" s="20" t="s">
        <v>9</v>
      </c>
      <c r="N47" s="51"/>
      <c r="O47" s="51">
        <v>9424.94</v>
      </c>
      <c r="P47" s="51">
        <f t="shared" si="3"/>
        <v>-9424.94</v>
      </c>
    </row>
    <row r="48" spans="1:36" ht="33" customHeight="1" x14ac:dyDescent="0.2">
      <c r="A48" s="6"/>
      <c r="B48" s="81"/>
      <c r="C48" s="81"/>
      <c r="D48" s="81"/>
      <c r="E48" s="6"/>
      <c r="F48" s="54"/>
      <c r="G48" s="22"/>
      <c r="H48" s="22"/>
      <c r="I48" s="22"/>
      <c r="J48" s="30"/>
      <c r="K48" s="30"/>
      <c r="L48" s="58"/>
      <c r="M48" s="20" t="s">
        <v>9</v>
      </c>
      <c r="N48" s="51"/>
      <c r="O48" s="51">
        <v>1765.78</v>
      </c>
      <c r="P48" s="51">
        <f t="shared" si="3"/>
        <v>-1765.78</v>
      </c>
    </row>
    <row r="49" spans="1:16" ht="43.5" customHeight="1" x14ac:dyDescent="0.2">
      <c r="A49" s="6"/>
      <c r="B49" s="81"/>
      <c r="C49" s="81"/>
      <c r="D49" s="81"/>
      <c r="E49" s="6"/>
      <c r="F49" s="54"/>
      <c r="G49" s="22"/>
      <c r="H49" s="22"/>
      <c r="I49" s="22"/>
      <c r="J49" s="30"/>
      <c r="K49" s="30"/>
      <c r="L49" s="58"/>
      <c r="M49" s="20" t="s">
        <v>9</v>
      </c>
      <c r="N49" s="51"/>
      <c r="O49" s="51">
        <v>4149.6000000000004</v>
      </c>
      <c r="P49" s="51">
        <f t="shared" si="3"/>
        <v>-4149.6000000000004</v>
      </c>
    </row>
    <row r="50" spans="1:16" ht="33" customHeight="1" x14ac:dyDescent="0.2">
      <c r="A50" s="6"/>
      <c r="B50" s="83"/>
      <c r="C50" s="83"/>
      <c r="D50" s="83"/>
      <c r="E50" s="7"/>
      <c r="F50" s="53"/>
      <c r="G50" s="20"/>
      <c r="H50" s="20"/>
      <c r="I50" s="20"/>
      <c r="J50" s="21"/>
      <c r="K50" s="21"/>
      <c r="L50" s="58"/>
      <c r="M50" s="20" t="s">
        <v>9</v>
      </c>
      <c r="N50" s="51"/>
      <c r="O50" s="51">
        <v>3998.4</v>
      </c>
      <c r="P50" s="51">
        <f t="shared" si="3"/>
        <v>-3998.4</v>
      </c>
    </row>
    <row r="51" spans="1:16" ht="33" customHeight="1" x14ac:dyDescent="0.2">
      <c r="A51" s="6"/>
      <c r="B51" s="81"/>
      <c r="C51" s="81"/>
      <c r="D51" s="81"/>
      <c r="E51" s="6"/>
      <c r="F51" s="54"/>
      <c r="G51" s="22"/>
      <c r="H51" s="22"/>
      <c r="I51" s="22"/>
      <c r="J51" s="30"/>
      <c r="K51" s="30"/>
      <c r="L51" s="58"/>
      <c r="M51" s="20" t="s">
        <v>9</v>
      </c>
      <c r="N51" s="51"/>
      <c r="O51" s="51">
        <v>4593.1400000000003</v>
      </c>
      <c r="P51" s="51">
        <f t="shared" si="3"/>
        <v>-4593.1400000000003</v>
      </c>
    </row>
    <row r="52" spans="1:16" ht="33" customHeight="1" x14ac:dyDescent="0.2">
      <c r="A52" s="6"/>
      <c r="B52" s="81"/>
      <c r="C52" s="81"/>
      <c r="D52" s="81"/>
      <c r="E52" s="6"/>
      <c r="F52" s="54"/>
      <c r="G52" s="22"/>
      <c r="H52" s="22"/>
      <c r="I52" s="22"/>
      <c r="J52" s="30"/>
      <c r="K52" s="30"/>
      <c r="L52" s="58"/>
      <c r="M52" s="20" t="s">
        <v>9</v>
      </c>
      <c r="N52" s="51"/>
      <c r="O52" s="51">
        <v>4098.18</v>
      </c>
      <c r="P52" s="51">
        <f t="shared" si="3"/>
        <v>-4098.18</v>
      </c>
    </row>
    <row r="53" spans="1:16" ht="33" customHeight="1" x14ac:dyDescent="0.2">
      <c r="A53" s="6"/>
      <c r="B53" s="81"/>
      <c r="C53" s="81"/>
      <c r="D53" s="81"/>
      <c r="E53" s="6"/>
      <c r="F53" s="54"/>
      <c r="G53" s="22"/>
      <c r="H53" s="22"/>
      <c r="I53" s="22"/>
      <c r="J53" s="30"/>
      <c r="K53" s="30"/>
      <c r="L53" s="58"/>
      <c r="M53" s="20" t="s">
        <v>9</v>
      </c>
      <c r="N53" s="51"/>
      <c r="O53" s="51">
        <v>1372.36</v>
      </c>
      <c r="P53" s="51">
        <f t="shared" si="3"/>
        <v>-1372.36</v>
      </c>
    </row>
    <row r="54" spans="1:16" ht="42.75" customHeight="1" x14ac:dyDescent="0.2">
      <c r="A54" s="6"/>
      <c r="B54" s="81"/>
      <c r="C54" s="81"/>
      <c r="D54" s="81"/>
      <c r="E54" s="6"/>
      <c r="F54" s="54"/>
      <c r="G54" s="22"/>
      <c r="H54" s="22"/>
      <c r="I54" s="22"/>
      <c r="J54" s="30"/>
      <c r="K54" s="30"/>
      <c r="L54" s="58"/>
      <c r="M54" s="20" t="s">
        <v>9</v>
      </c>
      <c r="N54" s="51"/>
      <c r="O54" s="51">
        <v>1388.08</v>
      </c>
      <c r="P54" s="51">
        <f t="shared" si="3"/>
        <v>-1388.08</v>
      </c>
    </row>
    <row r="55" spans="1:16" ht="33" customHeight="1" x14ac:dyDescent="0.2">
      <c r="A55" s="6"/>
      <c r="B55" s="81"/>
      <c r="C55" s="81"/>
      <c r="D55" s="81"/>
      <c r="E55" s="6"/>
      <c r="F55" s="54"/>
      <c r="G55" s="22"/>
      <c r="H55" s="22"/>
      <c r="I55" s="22"/>
      <c r="J55" s="30"/>
      <c r="K55" s="30"/>
      <c r="L55" s="58"/>
      <c r="M55" s="20" t="s">
        <v>9</v>
      </c>
      <c r="N55" s="51"/>
      <c r="O55" s="51">
        <v>411.6</v>
      </c>
      <c r="P55" s="51">
        <f t="shared" si="3"/>
        <v>-411.6</v>
      </c>
    </row>
    <row r="56" spans="1:16" ht="72.75" customHeight="1" x14ac:dyDescent="0.2">
      <c r="A56" s="6"/>
      <c r="B56" s="81"/>
      <c r="C56" s="81"/>
      <c r="D56" s="81"/>
      <c r="E56" s="6"/>
      <c r="F56" s="54"/>
      <c r="G56" s="22"/>
      <c r="H56" s="22"/>
      <c r="I56" s="22"/>
      <c r="J56" s="30"/>
      <c r="K56" s="30"/>
      <c r="L56" s="58"/>
      <c r="M56" s="20" t="s">
        <v>9</v>
      </c>
      <c r="N56" s="51"/>
      <c r="O56" s="51">
        <v>2211.4499999999998</v>
      </c>
      <c r="P56" s="51">
        <f t="shared" si="3"/>
        <v>-2211.4499999999998</v>
      </c>
    </row>
    <row r="57" spans="1:16" ht="22.5" customHeight="1" x14ac:dyDescent="0.2">
      <c r="A57" s="6"/>
      <c r="B57" s="81"/>
      <c r="C57" s="81"/>
      <c r="D57" s="81"/>
      <c r="E57" s="6"/>
      <c r="F57" s="54"/>
      <c r="G57" s="22"/>
      <c r="H57" s="22"/>
      <c r="I57" s="22"/>
      <c r="J57" s="30"/>
      <c r="K57" s="30"/>
      <c r="L57" s="58"/>
      <c r="M57" s="20" t="s">
        <v>9</v>
      </c>
      <c r="N57" s="51"/>
      <c r="O57" s="51">
        <v>933.44</v>
      </c>
      <c r="P57" s="51">
        <f t="shared" si="3"/>
        <v>-933.44</v>
      </c>
    </row>
    <row r="58" spans="1:16" ht="33" customHeight="1" x14ac:dyDescent="0.2">
      <c r="A58" s="6"/>
      <c r="B58" s="81"/>
      <c r="C58" s="81"/>
      <c r="D58" s="81"/>
      <c r="E58" s="6"/>
      <c r="F58" s="54"/>
      <c r="G58" s="22"/>
      <c r="H58" s="22"/>
      <c r="I58" s="22"/>
      <c r="J58" s="30"/>
      <c r="K58" s="30"/>
      <c r="L58" s="58"/>
      <c r="M58" s="20" t="s">
        <v>9</v>
      </c>
      <c r="N58" s="51"/>
      <c r="O58" s="51">
        <v>1258.8399999999999</v>
      </c>
      <c r="P58" s="51">
        <f t="shared" si="3"/>
        <v>-1258.8399999999999</v>
      </c>
    </row>
    <row r="59" spans="1:16" ht="33" customHeight="1" x14ac:dyDescent="0.2">
      <c r="A59" s="6"/>
      <c r="B59" s="81"/>
      <c r="C59" s="81"/>
      <c r="D59" s="81"/>
      <c r="E59" s="6"/>
      <c r="F59" s="54"/>
      <c r="G59" s="22"/>
      <c r="H59" s="22"/>
      <c r="I59" s="22"/>
      <c r="J59" s="30"/>
      <c r="K59" s="30"/>
      <c r="L59" s="58"/>
      <c r="M59" s="20" t="s">
        <v>9</v>
      </c>
      <c r="N59" s="51"/>
      <c r="O59" s="51">
        <v>34990.25</v>
      </c>
      <c r="P59" s="51">
        <f t="shared" si="3"/>
        <v>-34990.25</v>
      </c>
    </row>
    <row r="60" spans="1:16" ht="33" customHeight="1" x14ac:dyDescent="0.2">
      <c r="A60" s="6"/>
      <c r="B60" s="81"/>
      <c r="C60" s="81"/>
      <c r="D60" s="81"/>
      <c r="E60" s="6"/>
      <c r="F60" s="54"/>
      <c r="G60" s="22"/>
      <c r="H60" s="22"/>
      <c r="I60" s="22"/>
      <c r="J60" s="30"/>
      <c r="K60" s="30"/>
      <c r="L60" s="58"/>
      <c r="M60" s="20" t="s">
        <v>9</v>
      </c>
      <c r="N60" s="51"/>
      <c r="O60" s="51">
        <v>115025.84</v>
      </c>
      <c r="P60" s="51">
        <f t="shared" si="3"/>
        <v>-115025.84</v>
      </c>
    </row>
    <row r="61" spans="1:16" ht="52.5" customHeight="1" x14ac:dyDescent="0.2">
      <c r="A61" s="6"/>
      <c r="B61" s="81"/>
      <c r="C61" s="81"/>
      <c r="D61" s="81"/>
      <c r="E61" s="6"/>
      <c r="F61" s="54"/>
      <c r="G61" s="22"/>
      <c r="H61" s="22"/>
      <c r="I61" s="22"/>
      <c r="J61" s="30"/>
      <c r="K61" s="30"/>
      <c r="L61" s="58"/>
      <c r="M61" s="20" t="s">
        <v>9</v>
      </c>
      <c r="N61" s="51"/>
      <c r="O61" s="51">
        <v>30474.9</v>
      </c>
      <c r="P61" s="51">
        <f t="shared" si="3"/>
        <v>-30474.9</v>
      </c>
    </row>
    <row r="62" spans="1:16" ht="50.25" customHeight="1" x14ac:dyDescent="0.2">
      <c r="A62" s="6"/>
      <c r="B62" s="81"/>
      <c r="C62" s="81"/>
      <c r="D62" s="81"/>
      <c r="E62" s="6"/>
      <c r="F62" s="54"/>
      <c r="G62" s="22"/>
      <c r="H62" s="22"/>
      <c r="I62" s="22"/>
      <c r="J62" s="30"/>
      <c r="K62" s="30"/>
      <c r="L62" s="58"/>
      <c r="M62" s="20" t="s">
        <v>9</v>
      </c>
      <c r="N62" s="51"/>
      <c r="O62" s="51">
        <v>50439.700000000004</v>
      </c>
      <c r="P62" s="51">
        <f t="shared" si="3"/>
        <v>-50439.700000000004</v>
      </c>
    </row>
    <row r="63" spans="1:16" ht="45.75" customHeight="1" x14ac:dyDescent="0.2">
      <c r="A63" s="6"/>
      <c r="B63" s="81"/>
      <c r="C63" s="81"/>
      <c r="D63" s="81"/>
      <c r="E63" s="7"/>
      <c r="F63" s="53"/>
      <c r="G63" s="20"/>
      <c r="H63" s="20"/>
      <c r="I63" s="20"/>
      <c r="J63" s="21"/>
      <c r="K63" s="21"/>
      <c r="L63" s="58"/>
      <c r="M63" s="20" t="s">
        <v>9</v>
      </c>
      <c r="N63" s="51"/>
      <c r="O63" s="51">
        <v>1560.33</v>
      </c>
      <c r="P63" s="51">
        <f t="shared" si="3"/>
        <v>-1560.33</v>
      </c>
    </row>
    <row r="64" spans="1:16" ht="48" customHeight="1" x14ac:dyDescent="0.2">
      <c r="A64" s="6"/>
      <c r="B64" s="81"/>
      <c r="C64" s="81"/>
      <c r="D64" s="81"/>
      <c r="E64" s="7"/>
      <c r="F64" s="53"/>
      <c r="G64" s="20"/>
      <c r="H64" s="20"/>
      <c r="I64" s="20"/>
      <c r="J64" s="21"/>
      <c r="K64" s="21"/>
      <c r="L64" s="58"/>
      <c r="M64" s="20" t="s">
        <v>9</v>
      </c>
      <c r="N64" s="51"/>
      <c r="O64" s="51">
        <v>2207.14</v>
      </c>
      <c r="P64" s="51">
        <f t="shared" si="3"/>
        <v>-2207.14</v>
      </c>
    </row>
    <row r="65" spans="1:39" ht="36" customHeight="1" x14ac:dyDescent="0.2">
      <c r="A65" s="6"/>
      <c r="B65" s="83"/>
      <c r="C65" s="83"/>
      <c r="D65" s="83"/>
      <c r="E65" s="7"/>
      <c r="F65" s="53"/>
      <c r="G65" s="20"/>
      <c r="H65" s="20"/>
      <c r="I65" s="20"/>
      <c r="J65" s="21"/>
      <c r="K65" s="21"/>
      <c r="L65" s="58"/>
      <c r="M65" s="20" t="s">
        <v>9</v>
      </c>
      <c r="N65" s="51"/>
      <c r="O65" s="51">
        <v>9726.1299999999992</v>
      </c>
      <c r="P65" s="51">
        <f t="shared" si="3"/>
        <v>-9726.1299999999992</v>
      </c>
    </row>
    <row r="66" spans="1:39" ht="56.25" customHeight="1" x14ac:dyDescent="0.2">
      <c r="A66" s="6"/>
      <c r="B66" s="83"/>
      <c r="C66" s="83"/>
      <c r="D66" s="83"/>
      <c r="E66" s="7"/>
      <c r="F66" s="53"/>
      <c r="G66" s="20"/>
      <c r="H66" s="20"/>
      <c r="I66" s="20"/>
      <c r="J66" s="21"/>
      <c r="K66" s="21"/>
      <c r="L66" s="58"/>
      <c r="M66" s="20" t="s">
        <v>9</v>
      </c>
      <c r="N66" s="51"/>
      <c r="O66" s="51">
        <v>4768</v>
      </c>
      <c r="P66" s="51">
        <f t="shared" si="3"/>
        <v>-4768</v>
      </c>
    </row>
    <row r="67" spans="1:39" ht="24.75" customHeight="1" x14ac:dyDescent="0.2">
      <c r="A67" s="39"/>
      <c r="B67" s="91"/>
      <c r="C67" s="91"/>
      <c r="D67" s="91"/>
      <c r="E67" s="39"/>
      <c r="F67" s="46"/>
      <c r="G67" s="9"/>
      <c r="H67" s="9"/>
      <c r="I67" s="9"/>
      <c r="J67" s="8"/>
      <c r="K67" s="8"/>
      <c r="L67" s="18"/>
      <c r="M67" s="9"/>
      <c r="N67" s="52"/>
      <c r="O67" s="52">
        <f>SUM(O23:O66)</f>
        <v>3377480.94</v>
      </c>
      <c r="P67" s="51">
        <f t="shared" si="3"/>
        <v>-3377480.94</v>
      </c>
    </row>
    <row r="68" spans="1:39" ht="24.75" customHeight="1" x14ac:dyDescent="0.2">
      <c r="A68" s="22"/>
      <c r="B68" s="92" t="s">
        <v>11</v>
      </c>
      <c r="C68" s="92"/>
      <c r="D68" s="92"/>
      <c r="E68" s="38"/>
      <c r="F68" s="53"/>
      <c r="G68" s="20"/>
      <c r="H68" s="20"/>
      <c r="I68" s="20"/>
      <c r="J68" s="21"/>
      <c r="K68" s="21"/>
      <c r="L68" s="24"/>
      <c r="M68" s="20"/>
    </row>
    <row r="69" spans="1:39" s="16" customFormat="1" ht="24" customHeight="1" x14ac:dyDescent="0.2">
      <c r="A69" s="32"/>
      <c r="B69" s="97" t="s">
        <v>13</v>
      </c>
      <c r="C69" s="98"/>
      <c r="D69" s="98"/>
      <c r="E69" s="33"/>
      <c r="F69" s="69"/>
      <c r="G69" s="33"/>
      <c r="H69" s="33"/>
      <c r="I69" s="33"/>
      <c r="J69" s="34"/>
      <c r="K69" s="42"/>
      <c r="L69" s="35"/>
      <c r="M69" s="33"/>
      <c r="O69" s="47" t="e">
        <f>#REF!+O14+O20+O67</f>
        <v>#REF!</v>
      </c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</row>
    <row r="70" spans="1:39" s="16" customFormat="1" ht="18" customHeight="1" x14ac:dyDescent="0.2">
      <c r="A70" s="36"/>
      <c r="B70" s="99" t="s">
        <v>12</v>
      </c>
      <c r="C70" s="100"/>
      <c r="D70" s="100"/>
      <c r="E70" s="13"/>
      <c r="F70" s="70"/>
      <c r="G70" s="13"/>
      <c r="H70" s="13"/>
      <c r="I70" s="13"/>
      <c r="J70" s="14"/>
      <c r="K70" s="14"/>
      <c r="L70" s="15"/>
      <c r="M70" s="13"/>
      <c r="O70" s="47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</row>
    <row r="73" spans="1:39" ht="17.25" customHeight="1" x14ac:dyDescent="0.25">
      <c r="B73" s="84" t="s">
        <v>17</v>
      </c>
      <c r="C73" s="85"/>
      <c r="D73" s="85"/>
      <c r="E73" s="85"/>
      <c r="F73" s="85"/>
      <c r="G73" s="85"/>
      <c r="H73" s="85"/>
      <c r="I73" s="78"/>
      <c r="J73" s="78"/>
      <c r="K73" s="78"/>
      <c r="L73" s="78"/>
      <c r="M73" s="78"/>
    </row>
    <row r="74" spans="1:39" ht="10.5" customHeight="1" x14ac:dyDescent="0.2">
      <c r="G74" s="48"/>
      <c r="H74" s="48"/>
    </row>
    <row r="75" spans="1:39" ht="18.75" customHeight="1" x14ac:dyDescent="0.3">
      <c r="B75" s="76" t="s">
        <v>26</v>
      </c>
      <c r="C75" s="77"/>
      <c r="D75" s="78"/>
      <c r="G75" s="79" t="s">
        <v>18</v>
      </c>
      <c r="H75" s="80"/>
      <c r="J75" s="62" t="s">
        <v>25</v>
      </c>
      <c r="K75" s="62"/>
      <c r="L75" s="59"/>
      <c r="M75" s="59"/>
      <c r="O75" s="1"/>
      <c r="P75" s="79"/>
      <c r="Q75" s="80"/>
      <c r="R75" s="1"/>
      <c r="S75" s="3"/>
      <c r="AK75" s="76"/>
      <c r="AL75" s="77"/>
      <c r="AM75" s="16"/>
    </row>
    <row r="76" spans="1:39" ht="15.75" customHeight="1" x14ac:dyDescent="0.3">
      <c r="B76" s="79"/>
      <c r="C76" s="80"/>
      <c r="D76" s="78"/>
      <c r="E76" s="61"/>
      <c r="F76" s="71"/>
      <c r="G76" s="61"/>
      <c r="H76" s="61"/>
      <c r="I76" s="61"/>
      <c r="J76" s="63"/>
      <c r="K76" s="101"/>
      <c r="L76" s="80"/>
      <c r="M76" s="80"/>
      <c r="N76" s="78"/>
      <c r="O76" s="78"/>
      <c r="P76" s="78"/>
      <c r="Q76" s="78"/>
      <c r="R76" s="78"/>
      <c r="S76" s="78"/>
      <c r="AK76" s="79"/>
      <c r="AL76" s="80"/>
      <c r="AM76" s="16"/>
    </row>
    <row r="77" spans="1:39" ht="20.25" customHeight="1" x14ac:dyDescent="0.3">
      <c r="B77" s="79"/>
      <c r="C77" s="80"/>
      <c r="D77" s="16"/>
      <c r="E77" s="61"/>
      <c r="F77" s="71"/>
      <c r="G77" s="61"/>
      <c r="H77" s="61"/>
      <c r="I77" s="61"/>
      <c r="J77" s="102"/>
      <c r="K77" s="78"/>
      <c r="L77" s="78"/>
      <c r="M77" s="78"/>
      <c r="N77" s="78"/>
      <c r="O77" s="78"/>
      <c r="P77" s="78"/>
      <c r="Q77" s="78"/>
      <c r="R77" s="78"/>
      <c r="S77" s="78"/>
      <c r="AK77" s="79"/>
      <c r="AL77" s="80"/>
      <c r="AM77" s="16"/>
    </row>
    <row r="78" spans="1:39" ht="10.5" customHeight="1" x14ac:dyDescent="0.25">
      <c r="B78" s="60"/>
      <c r="C78" s="60"/>
      <c r="D78" s="16"/>
      <c r="G78" s="56"/>
      <c r="H78" s="56"/>
      <c r="K78" s="63"/>
      <c r="L78" s="63"/>
      <c r="M78" s="63"/>
      <c r="O78" s="1"/>
      <c r="P78" s="60"/>
      <c r="Q78" s="60"/>
      <c r="R78" s="1"/>
      <c r="S78" s="3"/>
      <c r="AK78" s="60"/>
      <c r="AL78" s="60"/>
      <c r="AM78" s="16"/>
    </row>
    <row r="79" spans="1:39" ht="10.5" customHeight="1" x14ac:dyDescent="0.25">
      <c r="B79" s="60"/>
      <c r="C79" s="60"/>
      <c r="D79" s="16"/>
      <c r="G79" s="56"/>
      <c r="H79" s="56"/>
      <c r="K79" s="63"/>
      <c r="L79" s="63"/>
      <c r="M79" s="63"/>
      <c r="O79" s="1"/>
      <c r="P79" s="60"/>
      <c r="Q79" s="60"/>
      <c r="R79" s="1"/>
      <c r="S79" s="3"/>
      <c r="AK79" s="60"/>
      <c r="AL79" s="60"/>
      <c r="AM79" s="16"/>
    </row>
    <row r="80" spans="1:39" ht="10.5" customHeight="1" x14ac:dyDescent="0.25">
      <c r="B80" s="60"/>
      <c r="C80" s="60"/>
      <c r="D80" s="16"/>
      <c r="G80" s="56"/>
      <c r="H80" s="56"/>
      <c r="K80" s="63"/>
      <c r="L80" s="63"/>
      <c r="M80" s="63"/>
      <c r="O80" s="1"/>
      <c r="P80" s="60"/>
      <c r="Q80" s="60"/>
      <c r="R80" s="1"/>
      <c r="S80" s="3"/>
      <c r="AK80" s="60"/>
      <c r="AL80" s="60"/>
      <c r="AM80" s="16"/>
    </row>
    <row r="81" spans="2:39" ht="15.75" customHeight="1" x14ac:dyDescent="0.3">
      <c r="B81" s="79"/>
      <c r="C81" s="80"/>
      <c r="D81" s="78"/>
      <c r="E81" s="78"/>
      <c r="F81" s="71"/>
      <c r="G81" s="79" t="s">
        <v>19</v>
      </c>
      <c r="H81" s="80"/>
      <c r="J81" s="101" t="s">
        <v>29</v>
      </c>
      <c r="K81" s="78"/>
      <c r="L81" s="78"/>
      <c r="M81" s="78"/>
      <c r="N81" s="78"/>
      <c r="O81" s="78"/>
      <c r="P81" s="79"/>
      <c r="Q81" s="80"/>
      <c r="R81" s="1"/>
      <c r="S81" s="3"/>
      <c r="AK81" s="79"/>
      <c r="AL81" s="80"/>
      <c r="AM81" s="78"/>
    </row>
  </sheetData>
  <mergeCells count="83">
    <mergeCell ref="B77:C77"/>
    <mergeCell ref="B76:D76"/>
    <mergeCell ref="B81:E81"/>
    <mergeCell ref="AK75:AL75"/>
    <mergeCell ref="AK76:AL76"/>
    <mergeCell ref="AK77:AL77"/>
    <mergeCell ref="AK81:AM81"/>
    <mergeCell ref="P75:Q75"/>
    <mergeCell ref="K76:S76"/>
    <mergeCell ref="P81:Q81"/>
    <mergeCell ref="J77:S77"/>
    <mergeCell ref="J81:O81"/>
    <mergeCell ref="B68:D68"/>
    <mergeCell ref="B36:D36"/>
    <mergeCell ref="B37:D37"/>
    <mergeCell ref="B39:D39"/>
    <mergeCell ref="B61:D61"/>
    <mergeCell ref="B60:D60"/>
    <mergeCell ref="B69:D69"/>
    <mergeCell ref="B70:D70"/>
    <mergeCell ref="B38:D38"/>
    <mergeCell ref="B42:D42"/>
    <mergeCell ref="B40:D40"/>
    <mergeCell ref="B41:D41"/>
    <mergeCell ref="B43:D43"/>
    <mergeCell ref="B44:D44"/>
    <mergeCell ref="B45:D45"/>
    <mergeCell ref="B46:D46"/>
    <mergeCell ref="B67:D67"/>
    <mergeCell ref="B62:D62"/>
    <mergeCell ref="B63:D63"/>
    <mergeCell ref="B64:D64"/>
    <mergeCell ref="B65:D65"/>
    <mergeCell ref="B66:D66"/>
    <mergeCell ref="B56:D56"/>
    <mergeCell ref="B57:D57"/>
    <mergeCell ref="B58:D58"/>
    <mergeCell ref="B59:D59"/>
    <mergeCell ref="B47:D47"/>
    <mergeCell ref="B48:D48"/>
    <mergeCell ref="B49:D49"/>
    <mergeCell ref="B50:D50"/>
    <mergeCell ref="B51:D51"/>
    <mergeCell ref="B53:D53"/>
    <mergeCell ref="B54:D54"/>
    <mergeCell ref="B5:D5"/>
    <mergeCell ref="B10:D10"/>
    <mergeCell ref="B11:D11"/>
    <mergeCell ref="B12:D12"/>
    <mergeCell ref="B13:D13"/>
    <mergeCell ref="B14:D14"/>
    <mergeCell ref="B15:D15"/>
    <mergeCell ref="A8:E8"/>
    <mergeCell ref="A7:E7"/>
    <mergeCell ref="B20:D20"/>
    <mergeCell ref="B21:D21"/>
    <mergeCell ref="B23:D23"/>
    <mergeCell ref="B28:D28"/>
    <mergeCell ref="B29:D29"/>
    <mergeCell ref="B30:D30"/>
    <mergeCell ref="B31:D31"/>
    <mergeCell ref="B32:D32"/>
    <mergeCell ref="B33:D33"/>
    <mergeCell ref="B34:D34"/>
    <mergeCell ref="B27:D27"/>
    <mergeCell ref="B24:D24"/>
    <mergeCell ref="B25:D25"/>
    <mergeCell ref="B26:D26"/>
    <mergeCell ref="B35:D35"/>
    <mergeCell ref="B4:L4"/>
    <mergeCell ref="B75:D75"/>
    <mergeCell ref="G75:H75"/>
    <mergeCell ref="G81:H81"/>
    <mergeCell ref="B73:M73"/>
    <mergeCell ref="A16:E16"/>
    <mergeCell ref="A22:E22"/>
    <mergeCell ref="B52:D52"/>
    <mergeCell ref="B6:D6"/>
    <mergeCell ref="B55:D55"/>
    <mergeCell ref="B9:D9"/>
    <mergeCell ref="B17:D17"/>
    <mergeCell ref="B18:D18"/>
    <mergeCell ref="B19:D19"/>
  </mergeCells>
  <printOptions horizontalCentered="1"/>
  <pageMargins left="0.39370077848434498" right="0.23622047901153601" top="0.35433071851730302" bottom="0.31496062874794001" header="0" footer="0"/>
  <pageSetup paperSize="9" scale="76" fitToHeight="0" orientation="portrait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7"/>
  <sheetViews>
    <sheetView topLeftCell="A31" workbookViewId="0">
      <selection activeCell="D40" sqref="D40:D42"/>
    </sheetView>
  </sheetViews>
  <sheetFormatPr defaultRowHeight="15" x14ac:dyDescent="0.25"/>
  <cols>
    <col min="2" max="2" width="11.5703125" bestFit="1" customWidth="1"/>
  </cols>
  <sheetData>
    <row r="2" spans="2:2" x14ac:dyDescent="0.25">
      <c r="B2">
        <v>206353.7</v>
      </c>
    </row>
    <row r="3" spans="2:2" x14ac:dyDescent="0.25">
      <c r="B3">
        <v>51171.4</v>
      </c>
    </row>
    <row r="4" spans="2:2" x14ac:dyDescent="0.25">
      <c r="B4">
        <v>44623.6</v>
      </c>
    </row>
    <row r="5" spans="2:2" x14ac:dyDescent="0.25">
      <c r="B5">
        <v>52102.400000000001</v>
      </c>
    </row>
    <row r="6" spans="2:2" x14ac:dyDescent="0.25">
      <c r="B6">
        <v>1874228.93</v>
      </c>
    </row>
    <row r="7" spans="2:2" x14ac:dyDescent="0.25">
      <c r="B7">
        <v>294792.53999999998</v>
      </c>
    </row>
    <row r="8" spans="2:2" x14ac:dyDescent="0.25">
      <c r="B8">
        <v>140121.48000000001</v>
      </c>
    </row>
    <row r="9" spans="2:2" x14ac:dyDescent="0.25">
      <c r="B9">
        <v>13542.8</v>
      </c>
    </row>
    <row r="10" spans="2:2" x14ac:dyDescent="0.25">
      <c r="B10">
        <v>164848.80000000002</v>
      </c>
    </row>
    <row r="11" spans="2:2" x14ac:dyDescent="0.25">
      <c r="B11">
        <v>9107.44</v>
      </c>
    </row>
    <row r="12" spans="2:2" x14ac:dyDescent="0.25">
      <c r="B12">
        <v>46707</v>
      </c>
    </row>
    <row r="13" spans="2:2" x14ac:dyDescent="0.25">
      <c r="B13">
        <v>14345.91</v>
      </c>
    </row>
    <row r="14" spans="2:2" x14ac:dyDescent="0.25">
      <c r="B14">
        <v>26626.46</v>
      </c>
    </row>
    <row r="15" spans="2:2" x14ac:dyDescent="0.25">
      <c r="B15">
        <v>2800.39</v>
      </c>
    </row>
    <row r="16" spans="2:2" x14ac:dyDescent="0.25">
      <c r="B16">
        <v>2520.85</v>
      </c>
    </row>
    <row r="17" spans="2:2" x14ac:dyDescent="0.25">
      <c r="B17">
        <v>1207.1400000000001</v>
      </c>
    </row>
    <row r="18" spans="2:2" x14ac:dyDescent="0.25">
      <c r="B18">
        <v>8242.44</v>
      </c>
    </row>
    <row r="19" spans="2:2" x14ac:dyDescent="0.25">
      <c r="B19">
        <v>3568.58</v>
      </c>
    </row>
    <row r="20" spans="2:2" x14ac:dyDescent="0.25">
      <c r="B20">
        <v>69449.53</v>
      </c>
    </row>
    <row r="21" spans="2:2" x14ac:dyDescent="0.25">
      <c r="B21">
        <v>8783.91</v>
      </c>
    </row>
    <row r="22" spans="2:2" x14ac:dyDescent="0.25">
      <c r="B22">
        <v>37204.400000000001</v>
      </c>
    </row>
    <row r="23" spans="2:2" x14ac:dyDescent="0.25">
      <c r="B23">
        <v>9754.2199999999993</v>
      </c>
    </row>
    <row r="24" spans="2:2" x14ac:dyDescent="0.25">
      <c r="B24">
        <v>4441.2</v>
      </c>
    </row>
    <row r="25" spans="2:2" x14ac:dyDescent="0.25">
      <c r="B25">
        <v>6137.77</v>
      </c>
    </row>
    <row r="26" spans="2:2" x14ac:dyDescent="0.25">
      <c r="B26">
        <v>19518.5</v>
      </c>
    </row>
    <row r="27" spans="2:2" x14ac:dyDescent="0.25">
      <c r="B27">
        <v>7161.28</v>
      </c>
    </row>
    <row r="28" spans="2:2" x14ac:dyDescent="0.25">
      <c r="B28">
        <v>13754.4</v>
      </c>
    </row>
    <row r="29" spans="2:2" x14ac:dyDescent="0.25">
      <c r="B29">
        <v>4662.82</v>
      </c>
    </row>
    <row r="30" spans="2:2" x14ac:dyDescent="0.25">
      <c r="B30">
        <v>45851.82</v>
      </c>
    </row>
    <row r="31" spans="2:2" x14ac:dyDescent="0.25">
      <c r="B31">
        <v>82091.740000000005</v>
      </c>
    </row>
    <row r="32" spans="2:2" x14ac:dyDescent="0.25">
      <c r="B32">
        <v>38139.4</v>
      </c>
    </row>
    <row r="33" spans="2:4" x14ac:dyDescent="0.25">
      <c r="B33">
        <v>52816.14</v>
      </c>
    </row>
    <row r="34" spans="2:4" x14ac:dyDescent="0.25">
      <c r="B34">
        <v>20788.560000000001</v>
      </c>
    </row>
    <row r="35" spans="2:4" x14ac:dyDescent="0.25">
      <c r="B35">
        <v>8633.0499999999993</v>
      </c>
    </row>
    <row r="36" spans="2:4" x14ac:dyDescent="0.25">
      <c r="B36">
        <v>25280.82</v>
      </c>
    </row>
    <row r="37" spans="2:4" x14ac:dyDescent="0.25">
      <c r="B37">
        <v>54436.639999999999</v>
      </c>
    </row>
    <row r="38" spans="2:4" x14ac:dyDescent="0.25">
      <c r="B38">
        <v>93686.25</v>
      </c>
    </row>
    <row r="39" spans="2:4" x14ac:dyDescent="0.25">
      <c r="B39">
        <v>34805.699999999997</v>
      </c>
    </row>
    <row r="40" spans="2:4" x14ac:dyDescent="0.25">
      <c r="B40">
        <v>2270.21</v>
      </c>
      <c r="D40" s="57" t="s">
        <v>20</v>
      </c>
    </row>
    <row r="41" spans="2:4" x14ac:dyDescent="0.25">
      <c r="B41">
        <v>5963.89</v>
      </c>
      <c r="D41" s="57" t="s">
        <v>21</v>
      </c>
    </row>
    <row r="42" spans="2:4" x14ac:dyDescent="0.25">
      <c r="B42">
        <v>296439.33</v>
      </c>
      <c r="D42" s="57" t="s">
        <v>22</v>
      </c>
    </row>
    <row r="43" spans="2:4" x14ac:dyDescent="0.25">
      <c r="B43">
        <v>93845.01</v>
      </c>
    </row>
    <row r="44" spans="2:4" x14ac:dyDescent="0.25">
      <c r="B44">
        <v>1057069.6499999999</v>
      </c>
    </row>
    <row r="45" spans="2:4" x14ac:dyDescent="0.25">
      <c r="B45">
        <v>435333.8</v>
      </c>
    </row>
    <row r="46" spans="2:4" x14ac:dyDescent="0.25">
      <c r="B46">
        <v>1550.94</v>
      </c>
    </row>
    <row r="47" spans="2:4" x14ac:dyDescent="0.25">
      <c r="B47">
        <v>9424.94</v>
      </c>
    </row>
    <row r="48" spans="2:4" x14ac:dyDescent="0.25">
      <c r="B48">
        <v>1765.78</v>
      </c>
    </row>
    <row r="49" spans="2:2" x14ac:dyDescent="0.25">
      <c r="B49">
        <v>4149.6000000000004</v>
      </c>
    </row>
    <row r="50" spans="2:2" x14ac:dyDescent="0.25">
      <c r="B50">
        <v>3998.4</v>
      </c>
    </row>
    <row r="51" spans="2:2" x14ac:dyDescent="0.25">
      <c r="B51">
        <v>4593.1400000000003</v>
      </c>
    </row>
    <row r="52" spans="2:2" x14ac:dyDescent="0.25">
      <c r="B52">
        <v>4098.18</v>
      </c>
    </row>
    <row r="53" spans="2:2" x14ac:dyDescent="0.25">
      <c r="B53">
        <v>1372.36</v>
      </c>
    </row>
    <row r="54" spans="2:2" x14ac:dyDescent="0.25">
      <c r="B54">
        <v>1388.08</v>
      </c>
    </row>
    <row r="55" spans="2:2" x14ac:dyDescent="0.25">
      <c r="B55">
        <v>411.6</v>
      </c>
    </row>
    <row r="56" spans="2:2" x14ac:dyDescent="0.25">
      <c r="B56">
        <v>2211.4499999999998</v>
      </c>
    </row>
    <row r="57" spans="2:2" x14ac:dyDescent="0.25">
      <c r="B57">
        <v>933.44</v>
      </c>
    </row>
    <row r="58" spans="2:2" x14ac:dyDescent="0.25">
      <c r="B58">
        <v>1258.8399999999999</v>
      </c>
    </row>
    <row r="59" spans="2:2" x14ac:dyDescent="0.25">
      <c r="B59">
        <v>34990.25</v>
      </c>
    </row>
    <row r="60" spans="2:2" x14ac:dyDescent="0.25">
      <c r="B60">
        <v>115025.84</v>
      </c>
    </row>
    <row r="61" spans="2:2" x14ac:dyDescent="0.25">
      <c r="B61">
        <v>30474.9</v>
      </c>
    </row>
    <row r="62" spans="2:2" x14ac:dyDescent="0.25">
      <c r="B62">
        <v>50439.7</v>
      </c>
    </row>
    <row r="63" spans="2:2" x14ac:dyDescent="0.25">
      <c r="B63">
        <v>1560.33</v>
      </c>
    </row>
    <row r="64" spans="2:2" x14ac:dyDescent="0.25">
      <c r="B64">
        <v>2207.14</v>
      </c>
    </row>
    <row r="65" spans="2:2" x14ac:dyDescent="0.25">
      <c r="B65">
        <v>9726.1290000000008</v>
      </c>
    </row>
    <row r="66" spans="2:2" x14ac:dyDescent="0.25">
      <c r="B66">
        <v>4768</v>
      </c>
    </row>
    <row r="67" spans="2:2" x14ac:dyDescent="0.25">
      <c r="B67" s="55">
        <f>SUM(B2:B66)</f>
        <v>5771580.9390000002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Для приложения к Договору</vt:lpstr>
      <vt:lpstr>Лист1</vt:lpstr>
      <vt:lpstr>'Для приложения к Договору'!Область_печати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Журавлева Надежда Игоревна</dc:creator>
  <cp:lastModifiedBy>Шубчик Елена Валентиновна</cp:lastModifiedBy>
  <dcterms:created xsi:type="dcterms:W3CDTF">2022-10-31T07:57:06Z</dcterms:created>
  <dcterms:modified xsi:type="dcterms:W3CDTF">2022-12-09T14:38:24Z</dcterms:modified>
</cp:coreProperties>
</file>